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PO-22.2024" sheetId="4" r:id="rId1"/>
  </sheets>
  <calcPr calcId="162913"/>
</workbook>
</file>

<file path=xl/calcChain.xml><?xml version="1.0" encoding="utf-8"?>
<calcChain xmlns="http://schemas.openxmlformats.org/spreadsheetml/2006/main">
  <c r="F34" i="4" l="1"/>
  <c r="D62" i="4" l="1"/>
  <c r="D60" i="4"/>
  <c r="D52" i="4"/>
  <c r="D44" i="4"/>
  <c r="D34" i="4"/>
  <c r="B62" i="4"/>
  <c r="B60" i="4"/>
  <c r="B52" i="4"/>
  <c r="B44" i="4"/>
  <c r="B34" i="4"/>
  <c r="C62" i="4"/>
  <c r="C60" i="4"/>
  <c r="C52" i="4"/>
  <c r="C34" i="4"/>
  <c r="F12" i="4" l="1"/>
  <c r="F62" i="4"/>
  <c r="F60" i="4"/>
  <c r="F52" i="4"/>
  <c r="F44" i="4"/>
  <c r="F80" i="4"/>
  <c r="E80" i="4"/>
  <c r="F78" i="4"/>
  <c r="E78" i="4"/>
  <c r="F76" i="4"/>
  <c r="E76" i="4"/>
  <c r="F74" i="4"/>
  <c r="E74" i="4"/>
  <c r="F72" i="4"/>
  <c r="E72" i="4"/>
  <c r="F70" i="4"/>
  <c r="E70" i="4"/>
  <c r="F68" i="4"/>
  <c r="E68" i="4"/>
  <c r="F66" i="4"/>
  <c r="E66" i="4"/>
  <c r="F64" i="4"/>
  <c r="E64" i="4"/>
  <c r="E62" i="4"/>
  <c r="E60" i="4"/>
  <c r="F58" i="4"/>
  <c r="E58" i="4"/>
  <c r="F56" i="4"/>
  <c r="E56" i="4"/>
  <c r="F54" i="4"/>
  <c r="E54" i="4"/>
  <c r="E52" i="4"/>
  <c r="F50" i="4"/>
  <c r="E50" i="4"/>
  <c r="F48" i="4"/>
  <c r="E48" i="4"/>
  <c r="F46" i="4"/>
  <c r="E46" i="4"/>
  <c r="E44" i="4"/>
  <c r="F42" i="4"/>
  <c r="E42" i="4"/>
  <c r="F40" i="4"/>
  <c r="E40" i="4"/>
  <c r="F38" i="4"/>
  <c r="E38" i="4"/>
  <c r="F36" i="4"/>
  <c r="E36" i="4"/>
  <c r="E34" i="4"/>
  <c r="F20" i="4"/>
  <c r="E20" i="4"/>
  <c r="F18" i="4"/>
  <c r="E18" i="4"/>
  <c r="F16" i="4"/>
  <c r="E16" i="4"/>
  <c r="F14" i="4"/>
  <c r="E14" i="4"/>
  <c r="E12" i="4"/>
</calcChain>
</file>

<file path=xl/sharedStrings.xml><?xml version="1.0" encoding="utf-8"?>
<sst xmlns="http://schemas.openxmlformats.org/spreadsheetml/2006/main" count="85" uniqueCount="70">
  <si>
    <t>ZASIJANE POVRŠINE U JESENJOJ I PROLJETNOJ SJETVI U FEDERACIJI BOSNE I HERCEGOVINE</t>
  </si>
  <si>
    <t>SOWN AREA IN AUTUMN AND SPRING IN FEDERATION OF BOSNIA AND HERZEGOVINA</t>
  </si>
  <si>
    <t xml:space="preserve">                        </t>
  </si>
  <si>
    <t>Indeksi</t>
  </si>
  <si>
    <t>Indices</t>
  </si>
  <si>
    <t xml:space="preserve">   Zasijana oranična površina, ha</t>
  </si>
  <si>
    <t xml:space="preserve">    Sown arable area, ha</t>
  </si>
  <si>
    <t xml:space="preserve">    Zasijano - ukupno</t>
  </si>
  <si>
    <t xml:space="preserve">    Sown area -total</t>
  </si>
  <si>
    <t xml:space="preserve">       Žita</t>
  </si>
  <si>
    <t xml:space="preserve">       Cereals</t>
  </si>
  <si>
    <t xml:space="preserve">       Industrijsko bilje</t>
  </si>
  <si>
    <t xml:space="preserve">       Industrial crops</t>
  </si>
  <si>
    <t xml:space="preserve">       Povrtno bilje</t>
  </si>
  <si>
    <t xml:space="preserve">       Vegetable crops</t>
  </si>
  <si>
    <t xml:space="preserve">       Stočno - krmno bilje</t>
  </si>
  <si>
    <t xml:space="preserve">       Fodder crops</t>
  </si>
  <si>
    <r>
      <t>Nastavak tabele</t>
    </r>
    <r>
      <rPr>
        <i/>
        <sz val="9"/>
        <rFont val="Arial Narrow"/>
        <family val="2"/>
        <charset val="238"/>
      </rPr>
      <t xml:space="preserve"> - Continuation</t>
    </r>
  </si>
  <si>
    <t xml:space="preserve">       Pšenica, ukupno</t>
  </si>
  <si>
    <t xml:space="preserve">       Wheat, total</t>
  </si>
  <si>
    <t xml:space="preserve">       Raž</t>
  </si>
  <si>
    <t xml:space="preserve">       Rye</t>
  </si>
  <si>
    <t xml:space="preserve">       Ječam</t>
  </si>
  <si>
    <t xml:space="preserve">       Barley</t>
  </si>
  <si>
    <t xml:space="preserve">       Zob </t>
  </si>
  <si>
    <t xml:space="preserve">       Oats</t>
  </si>
  <si>
    <t xml:space="preserve">      Tritikale</t>
  </si>
  <si>
    <t xml:space="preserve">     Triticale</t>
  </si>
  <si>
    <t xml:space="preserve">       Kukuruz - zrno, ukupno</t>
  </si>
  <si>
    <t xml:space="preserve">       Maize-corn, total</t>
  </si>
  <si>
    <t xml:space="preserve">       Soja</t>
  </si>
  <si>
    <t xml:space="preserve">       Soya</t>
  </si>
  <si>
    <t xml:space="preserve">       Duhan</t>
  </si>
  <si>
    <t xml:space="preserve">       Tobacco</t>
  </si>
  <si>
    <t xml:space="preserve">      Ljekovito i aromatično bilje</t>
  </si>
  <si>
    <t xml:space="preserve">      Medicinal and aromatic plants</t>
  </si>
  <si>
    <t xml:space="preserve">       Krompir/ krumpir, ukupno</t>
  </si>
  <si>
    <t xml:space="preserve">       Potatoes, total</t>
  </si>
  <si>
    <t xml:space="preserve">       Mrkva</t>
  </si>
  <si>
    <t xml:space="preserve">       Carrots</t>
  </si>
  <si>
    <t xml:space="preserve">       Luk crni / kapula</t>
  </si>
  <si>
    <t xml:space="preserve">       Onions</t>
  </si>
  <si>
    <t xml:space="preserve">       Luk bijeli / češnjak</t>
  </si>
  <si>
    <t xml:space="preserve">       Garlic</t>
  </si>
  <si>
    <t xml:space="preserve">       Grah</t>
  </si>
  <si>
    <t xml:space="preserve">       Beans</t>
  </si>
  <si>
    <t xml:space="preserve">       Grašak</t>
  </si>
  <si>
    <t xml:space="preserve">       Peas</t>
  </si>
  <si>
    <t xml:space="preserve">       Kupus</t>
  </si>
  <si>
    <t xml:space="preserve">       Cabbage </t>
  </si>
  <si>
    <t xml:space="preserve">       Paradajz / rajčica</t>
  </si>
  <si>
    <t xml:space="preserve">       Tomatoes</t>
  </si>
  <si>
    <t xml:space="preserve">       Paprika zelena</t>
  </si>
  <si>
    <t xml:space="preserve">       Green pepper</t>
  </si>
  <si>
    <t xml:space="preserve">       Krastavac</t>
  </si>
  <si>
    <t xml:space="preserve">       Cucumbers</t>
  </si>
  <si>
    <t xml:space="preserve">       Djetelina</t>
  </si>
  <si>
    <t xml:space="preserve">       Clover</t>
  </si>
  <si>
    <t xml:space="preserve">       Lucerka / lucerna</t>
  </si>
  <si>
    <t xml:space="preserve">       Lucerne</t>
  </si>
  <si>
    <t xml:space="preserve">       Kukuruz za krmu</t>
  </si>
  <si>
    <t xml:space="preserve">       Maize for fodder</t>
  </si>
  <si>
    <t xml:space="preserve">       Stočna repa</t>
  </si>
  <si>
    <t xml:space="preserve">       Forage beet</t>
  </si>
  <si>
    <t xml:space="preserve">       Travno - djetelinske smjese</t>
  </si>
  <si>
    <t xml:space="preserve">       Mixture of grasses and cloveres</t>
  </si>
  <si>
    <t>2021/2022</t>
  </si>
  <si>
    <t>2022/2023</t>
  </si>
  <si>
    <t>2023/2024</t>
  </si>
  <si>
    <t>2022/2023*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</si>
</sst>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sz val="8"/>
      <name val="Arial Narrow"/>
      <family val="2"/>
      <charset val="238"/>
    </font>
    <font>
      <b/>
      <u/>
      <sz val="9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name val="Arial CE"/>
      <charset val="238"/>
    </font>
    <font>
      <b/>
      <i/>
      <sz val="9"/>
      <name val="Arial Narrow"/>
      <family val="2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/>
    <xf numFmtId="0" fontId="6" fillId="0" borderId="1" xfId="0" applyFont="1" applyFill="1" applyBorder="1"/>
    <xf numFmtId="0" fontId="6" fillId="0" borderId="0" xfId="0" applyFont="1" applyFill="1" applyBorder="1"/>
    <xf numFmtId="0" fontId="7" fillId="0" borderId="2" xfId="0" applyFont="1" applyFill="1" applyBorder="1" applyAlignment="1">
      <alignment horizontal="center" wrapText="1"/>
    </xf>
    <xf numFmtId="0" fontId="8" fillId="0" borderId="8" xfId="0" applyFont="1" applyFill="1" applyBorder="1"/>
    <xf numFmtId="0" fontId="1" fillId="0" borderId="11" xfId="0" applyFont="1" applyFill="1" applyBorder="1" applyAlignment="1">
      <alignment horizontal="center" vertical="top"/>
    </xf>
    <xf numFmtId="0" fontId="1" fillId="0" borderId="7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2" fillId="0" borderId="7" xfId="0" applyFont="1" applyBorder="1"/>
    <xf numFmtId="0" fontId="1" fillId="0" borderId="7" xfId="0" applyFont="1" applyBorder="1" applyAlignment="1">
      <alignment horizontal="left"/>
    </xf>
    <xf numFmtId="3" fontId="1" fillId="0" borderId="0" xfId="0" applyNumberFormat="1" applyFont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0" fontId="3" fillId="0" borderId="0" xfId="0" quotePrefix="1" applyFont="1" applyBorder="1" applyAlignment="1">
      <alignment horizontal="left"/>
    </xf>
    <xf numFmtId="0" fontId="11" fillId="0" borderId="0" xfId="0" applyFont="1"/>
    <xf numFmtId="3" fontId="2" fillId="0" borderId="0" xfId="0" applyNumberFormat="1" applyFont="1" applyFill="1" applyAlignment="1">
      <alignment horizontal="right" indent="1"/>
    </xf>
    <xf numFmtId="0" fontId="2" fillId="0" borderId="0" xfId="0" applyFont="1" applyFill="1" applyAlignment="1">
      <alignment horizontal="right" inden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12" fillId="0" borderId="0" xfId="0" applyFont="1" applyFill="1" applyBorder="1"/>
    <xf numFmtId="0" fontId="12" fillId="0" borderId="0" xfId="0" applyFont="1" applyBorder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11" xfId="0" applyFont="1" applyFill="1" applyBorder="1"/>
    <xf numFmtId="0" fontId="3" fillId="0" borderId="4" xfId="0" applyFont="1" applyBorder="1"/>
    <xf numFmtId="0" fontId="2" fillId="0" borderId="4" xfId="0" applyFont="1" applyBorder="1"/>
    <xf numFmtId="0" fontId="1" fillId="0" borderId="0" xfId="0" applyFont="1" applyBorder="1"/>
    <xf numFmtId="0" fontId="1" fillId="0" borderId="0" xfId="0" applyFont="1" applyFill="1" applyBorder="1"/>
    <xf numFmtId="164" fontId="1" fillId="0" borderId="0" xfId="0" applyNumberFormat="1" applyFont="1" applyFill="1" applyAlignment="1">
      <alignment horizontal="right" indent="1"/>
    </xf>
    <xf numFmtId="0" fontId="3" fillId="0" borderId="7" xfId="0" applyFont="1" applyBorder="1"/>
    <xf numFmtId="0" fontId="3" fillId="0" borderId="7" xfId="0" quotePrefix="1" applyFont="1" applyBorder="1" applyAlignment="1">
      <alignment horizontal="left"/>
    </xf>
    <xf numFmtId="3" fontId="12" fillId="0" borderId="0" xfId="0" applyNumberFormat="1" applyFont="1" applyFill="1" applyAlignment="1">
      <alignment horizontal="right" indent="1"/>
    </xf>
    <xf numFmtId="0" fontId="1" fillId="0" borderId="7" xfId="0" applyFont="1" applyFill="1" applyBorder="1"/>
    <xf numFmtId="0" fontId="2" fillId="0" borderId="0" xfId="0" applyFont="1" applyFill="1"/>
    <xf numFmtId="164" fontId="11" fillId="0" borderId="0" xfId="0" applyNumberFormat="1" applyFont="1"/>
    <xf numFmtId="0" fontId="13" fillId="0" borderId="0" xfId="0" applyFont="1"/>
    <xf numFmtId="0" fontId="13" fillId="0" borderId="3" xfId="0" applyFont="1" applyBorder="1"/>
    <xf numFmtId="0" fontId="13" fillId="0" borderId="10" xfId="0" applyFont="1" applyBorder="1"/>
    <xf numFmtId="0" fontId="13" fillId="0" borderId="7" xfId="0" applyFont="1" applyBorder="1"/>
    <xf numFmtId="0" fontId="13" fillId="0" borderId="0" xfId="0" applyFont="1" applyFill="1"/>
    <xf numFmtId="164" fontId="13" fillId="0" borderId="0" xfId="0" applyNumberFormat="1" applyFont="1"/>
    <xf numFmtId="0" fontId="13" fillId="0" borderId="6" xfId="0" applyFont="1" applyBorder="1"/>
    <xf numFmtId="3" fontId="2" fillId="0" borderId="0" xfId="0" applyNumberFormat="1" applyFont="1" applyAlignment="1">
      <alignment horizontal="right" indent="1"/>
    </xf>
    <xf numFmtId="3" fontId="12" fillId="0" borderId="0" xfId="0" applyNumberFormat="1" applyFont="1" applyAlignment="1">
      <alignment horizontal="right" indent="1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quotePrefix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7" xfId="0" quotePrefix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28" workbookViewId="0">
      <selection sqref="A1:G20"/>
    </sheetView>
  </sheetViews>
  <sheetFormatPr defaultRowHeight="15" x14ac:dyDescent="0.25"/>
  <cols>
    <col min="1" max="1" width="27.42578125" style="47" customWidth="1"/>
    <col min="2" max="2" width="15.42578125" style="47" customWidth="1"/>
    <col min="3" max="3" width="16.28515625" style="51" customWidth="1"/>
    <col min="4" max="4" width="15" style="51" bestFit="1" customWidth="1"/>
    <col min="5" max="5" width="10.85546875" style="47" customWidth="1"/>
    <col min="6" max="6" width="10.140625" style="47" customWidth="1"/>
    <col min="7" max="7" width="25.28515625" style="47" customWidth="1"/>
    <col min="8" max="256" width="9.140625" style="47"/>
    <col min="257" max="257" width="27.42578125" style="47" customWidth="1"/>
    <col min="258" max="258" width="15.42578125" style="47" customWidth="1"/>
    <col min="259" max="259" width="16.28515625" style="47" customWidth="1"/>
    <col min="260" max="260" width="15" style="47" bestFit="1" customWidth="1"/>
    <col min="261" max="261" width="10.85546875" style="47" customWidth="1"/>
    <col min="262" max="262" width="10.140625" style="47" customWidth="1"/>
    <col min="263" max="263" width="25.28515625" style="47" customWidth="1"/>
    <col min="264" max="512" width="9.140625" style="47"/>
    <col min="513" max="513" width="27.42578125" style="47" customWidth="1"/>
    <col min="514" max="514" width="15.42578125" style="47" customWidth="1"/>
    <col min="515" max="515" width="16.28515625" style="47" customWidth="1"/>
    <col min="516" max="516" width="15" style="47" bestFit="1" customWidth="1"/>
    <col min="517" max="517" width="10.85546875" style="47" customWidth="1"/>
    <col min="518" max="518" width="10.140625" style="47" customWidth="1"/>
    <col min="519" max="519" width="25.28515625" style="47" customWidth="1"/>
    <col min="520" max="768" width="9.140625" style="47"/>
    <col min="769" max="769" width="27.42578125" style="47" customWidth="1"/>
    <col min="770" max="770" width="15.42578125" style="47" customWidth="1"/>
    <col min="771" max="771" width="16.28515625" style="47" customWidth="1"/>
    <col min="772" max="772" width="15" style="47" bestFit="1" customWidth="1"/>
    <col min="773" max="773" width="10.85546875" style="47" customWidth="1"/>
    <col min="774" max="774" width="10.140625" style="47" customWidth="1"/>
    <col min="775" max="775" width="25.28515625" style="47" customWidth="1"/>
    <col min="776" max="1024" width="9.140625" style="47"/>
    <col min="1025" max="1025" width="27.42578125" style="47" customWidth="1"/>
    <col min="1026" max="1026" width="15.42578125" style="47" customWidth="1"/>
    <col min="1027" max="1027" width="16.28515625" style="47" customWidth="1"/>
    <col min="1028" max="1028" width="15" style="47" bestFit="1" customWidth="1"/>
    <col min="1029" max="1029" width="10.85546875" style="47" customWidth="1"/>
    <col min="1030" max="1030" width="10.140625" style="47" customWidth="1"/>
    <col min="1031" max="1031" width="25.28515625" style="47" customWidth="1"/>
    <col min="1032" max="1280" width="9.140625" style="47"/>
    <col min="1281" max="1281" width="27.42578125" style="47" customWidth="1"/>
    <col min="1282" max="1282" width="15.42578125" style="47" customWidth="1"/>
    <col min="1283" max="1283" width="16.28515625" style="47" customWidth="1"/>
    <col min="1284" max="1284" width="15" style="47" bestFit="1" customWidth="1"/>
    <col min="1285" max="1285" width="10.85546875" style="47" customWidth="1"/>
    <col min="1286" max="1286" width="10.140625" style="47" customWidth="1"/>
    <col min="1287" max="1287" width="25.28515625" style="47" customWidth="1"/>
    <col min="1288" max="1536" width="9.140625" style="47"/>
    <col min="1537" max="1537" width="27.42578125" style="47" customWidth="1"/>
    <col min="1538" max="1538" width="15.42578125" style="47" customWidth="1"/>
    <col min="1539" max="1539" width="16.28515625" style="47" customWidth="1"/>
    <col min="1540" max="1540" width="15" style="47" bestFit="1" customWidth="1"/>
    <col min="1541" max="1541" width="10.85546875" style="47" customWidth="1"/>
    <col min="1542" max="1542" width="10.140625" style="47" customWidth="1"/>
    <col min="1543" max="1543" width="25.28515625" style="47" customWidth="1"/>
    <col min="1544" max="1792" width="9.140625" style="47"/>
    <col min="1793" max="1793" width="27.42578125" style="47" customWidth="1"/>
    <col min="1794" max="1794" width="15.42578125" style="47" customWidth="1"/>
    <col min="1795" max="1795" width="16.28515625" style="47" customWidth="1"/>
    <col min="1796" max="1796" width="15" style="47" bestFit="1" customWidth="1"/>
    <col min="1797" max="1797" width="10.85546875" style="47" customWidth="1"/>
    <col min="1798" max="1798" width="10.140625" style="47" customWidth="1"/>
    <col min="1799" max="1799" width="25.28515625" style="47" customWidth="1"/>
    <col min="1800" max="2048" width="9.140625" style="47"/>
    <col min="2049" max="2049" width="27.42578125" style="47" customWidth="1"/>
    <col min="2050" max="2050" width="15.42578125" style="47" customWidth="1"/>
    <col min="2051" max="2051" width="16.28515625" style="47" customWidth="1"/>
    <col min="2052" max="2052" width="15" style="47" bestFit="1" customWidth="1"/>
    <col min="2053" max="2053" width="10.85546875" style="47" customWidth="1"/>
    <col min="2054" max="2054" width="10.140625" style="47" customWidth="1"/>
    <col min="2055" max="2055" width="25.28515625" style="47" customWidth="1"/>
    <col min="2056" max="2304" width="9.140625" style="47"/>
    <col min="2305" max="2305" width="27.42578125" style="47" customWidth="1"/>
    <col min="2306" max="2306" width="15.42578125" style="47" customWidth="1"/>
    <col min="2307" max="2307" width="16.28515625" style="47" customWidth="1"/>
    <col min="2308" max="2308" width="15" style="47" bestFit="1" customWidth="1"/>
    <col min="2309" max="2309" width="10.85546875" style="47" customWidth="1"/>
    <col min="2310" max="2310" width="10.140625" style="47" customWidth="1"/>
    <col min="2311" max="2311" width="25.28515625" style="47" customWidth="1"/>
    <col min="2312" max="2560" width="9.140625" style="47"/>
    <col min="2561" max="2561" width="27.42578125" style="47" customWidth="1"/>
    <col min="2562" max="2562" width="15.42578125" style="47" customWidth="1"/>
    <col min="2563" max="2563" width="16.28515625" style="47" customWidth="1"/>
    <col min="2564" max="2564" width="15" style="47" bestFit="1" customWidth="1"/>
    <col min="2565" max="2565" width="10.85546875" style="47" customWidth="1"/>
    <col min="2566" max="2566" width="10.140625" style="47" customWidth="1"/>
    <col min="2567" max="2567" width="25.28515625" style="47" customWidth="1"/>
    <col min="2568" max="2816" width="9.140625" style="47"/>
    <col min="2817" max="2817" width="27.42578125" style="47" customWidth="1"/>
    <col min="2818" max="2818" width="15.42578125" style="47" customWidth="1"/>
    <col min="2819" max="2819" width="16.28515625" style="47" customWidth="1"/>
    <col min="2820" max="2820" width="15" style="47" bestFit="1" customWidth="1"/>
    <col min="2821" max="2821" width="10.85546875" style="47" customWidth="1"/>
    <col min="2822" max="2822" width="10.140625" style="47" customWidth="1"/>
    <col min="2823" max="2823" width="25.28515625" style="47" customWidth="1"/>
    <col min="2824" max="3072" width="9.140625" style="47"/>
    <col min="3073" max="3073" width="27.42578125" style="47" customWidth="1"/>
    <col min="3074" max="3074" width="15.42578125" style="47" customWidth="1"/>
    <col min="3075" max="3075" width="16.28515625" style="47" customWidth="1"/>
    <col min="3076" max="3076" width="15" style="47" bestFit="1" customWidth="1"/>
    <col min="3077" max="3077" width="10.85546875" style="47" customWidth="1"/>
    <col min="3078" max="3078" width="10.140625" style="47" customWidth="1"/>
    <col min="3079" max="3079" width="25.28515625" style="47" customWidth="1"/>
    <col min="3080" max="3328" width="9.140625" style="47"/>
    <col min="3329" max="3329" width="27.42578125" style="47" customWidth="1"/>
    <col min="3330" max="3330" width="15.42578125" style="47" customWidth="1"/>
    <col min="3331" max="3331" width="16.28515625" style="47" customWidth="1"/>
    <col min="3332" max="3332" width="15" style="47" bestFit="1" customWidth="1"/>
    <col min="3333" max="3333" width="10.85546875" style="47" customWidth="1"/>
    <col min="3334" max="3334" width="10.140625" style="47" customWidth="1"/>
    <col min="3335" max="3335" width="25.28515625" style="47" customWidth="1"/>
    <col min="3336" max="3584" width="9.140625" style="47"/>
    <col min="3585" max="3585" width="27.42578125" style="47" customWidth="1"/>
    <col min="3586" max="3586" width="15.42578125" style="47" customWidth="1"/>
    <col min="3587" max="3587" width="16.28515625" style="47" customWidth="1"/>
    <col min="3588" max="3588" width="15" style="47" bestFit="1" customWidth="1"/>
    <col min="3589" max="3589" width="10.85546875" style="47" customWidth="1"/>
    <col min="3590" max="3590" width="10.140625" style="47" customWidth="1"/>
    <col min="3591" max="3591" width="25.28515625" style="47" customWidth="1"/>
    <col min="3592" max="3840" width="9.140625" style="47"/>
    <col min="3841" max="3841" width="27.42578125" style="47" customWidth="1"/>
    <col min="3842" max="3842" width="15.42578125" style="47" customWidth="1"/>
    <col min="3843" max="3843" width="16.28515625" style="47" customWidth="1"/>
    <col min="3844" max="3844" width="15" style="47" bestFit="1" customWidth="1"/>
    <col min="3845" max="3845" width="10.85546875" style="47" customWidth="1"/>
    <col min="3846" max="3846" width="10.140625" style="47" customWidth="1"/>
    <col min="3847" max="3847" width="25.28515625" style="47" customWidth="1"/>
    <col min="3848" max="4096" width="9.140625" style="47"/>
    <col min="4097" max="4097" width="27.42578125" style="47" customWidth="1"/>
    <col min="4098" max="4098" width="15.42578125" style="47" customWidth="1"/>
    <col min="4099" max="4099" width="16.28515625" style="47" customWidth="1"/>
    <col min="4100" max="4100" width="15" style="47" bestFit="1" customWidth="1"/>
    <col min="4101" max="4101" width="10.85546875" style="47" customWidth="1"/>
    <col min="4102" max="4102" width="10.140625" style="47" customWidth="1"/>
    <col min="4103" max="4103" width="25.28515625" style="47" customWidth="1"/>
    <col min="4104" max="4352" width="9.140625" style="47"/>
    <col min="4353" max="4353" width="27.42578125" style="47" customWidth="1"/>
    <col min="4354" max="4354" width="15.42578125" style="47" customWidth="1"/>
    <col min="4355" max="4355" width="16.28515625" style="47" customWidth="1"/>
    <col min="4356" max="4356" width="15" style="47" bestFit="1" customWidth="1"/>
    <col min="4357" max="4357" width="10.85546875" style="47" customWidth="1"/>
    <col min="4358" max="4358" width="10.140625" style="47" customWidth="1"/>
    <col min="4359" max="4359" width="25.28515625" style="47" customWidth="1"/>
    <col min="4360" max="4608" width="9.140625" style="47"/>
    <col min="4609" max="4609" width="27.42578125" style="47" customWidth="1"/>
    <col min="4610" max="4610" width="15.42578125" style="47" customWidth="1"/>
    <col min="4611" max="4611" width="16.28515625" style="47" customWidth="1"/>
    <col min="4612" max="4612" width="15" style="47" bestFit="1" customWidth="1"/>
    <col min="4613" max="4613" width="10.85546875" style="47" customWidth="1"/>
    <col min="4614" max="4614" width="10.140625" style="47" customWidth="1"/>
    <col min="4615" max="4615" width="25.28515625" style="47" customWidth="1"/>
    <col min="4616" max="4864" width="9.140625" style="47"/>
    <col min="4865" max="4865" width="27.42578125" style="47" customWidth="1"/>
    <col min="4866" max="4866" width="15.42578125" style="47" customWidth="1"/>
    <col min="4867" max="4867" width="16.28515625" style="47" customWidth="1"/>
    <col min="4868" max="4868" width="15" style="47" bestFit="1" customWidth="1"/>
    <col min="4869" max="4869" width="10.85546875" style="47" customWidth="1"/>
    <col min="4870" max="4870" width="10.140625" style="47" customWidth="1"/>
    <col min="4871" max="4871" width="25.28515625" style="47" customWidth="1"/>
    <col min="4872" max="5120" width="9.140625" style="47"/>
    <col min="5121" max="5121" width="27.42578125" style="47" customWidth="1"/>
    <col min="5122" max="5122" width="15.42578125" style="47" customWidth="1"/>
    <col min="5123" max="5123" width="16.28515625" style="47" customWidth="1"/>
    <col min="5124" max="5124" width="15" style="47" bestFit="1" customWidth="1"/>
    <col min="5125" max="5125" width="10.85546875" style="47" customWidth="1"/>
    <col min="5126" max="5126" width="10.140625" style="47" customWidth="1"/>
    <col min="5127" max="5127" width="25.28515625" style="47" customWidth="1"/>
    <col min="5128" max="5376" width="9.140625" style="47"/>
    <col min="5377" max="5377" width="27.42578125" style="47" customWidth="1"/>
    <col min="5378" max="5378" width="15.42578125" style="47" customWidth="1"/>
    <col min="5379" max="5379" width="16.28515625" style="47" customWidth="1"/>
    <col min="5380" max="5380" width="15" style="47" bestFit="1" customWidth="1"/>
    <col min="5381" max="5381" width="10.85546875" style="47" customWidth="1"/>
    <col min="5382" max="5382" width="10.140625" style="47" customWidth="1"/>
    <col min="5383" max="5383" width="25.28515625" style="47" customWidth="1"/>
    <col min="5384" max="5632" width="9.140625" style="47"/>
    <col min="5633" max="5633" width="27.42578125" style="47" customWidth="1"/>
    <col min="5634" max="5634" width="15.42578125" style="47" customWidth="1"/>
    <col min="5635" max="5635" width="16.28515625" style="47" customWidth="1"/>
    <col min="5636" max="5636" width="15" style="47" bestFit="1" customWidth="1"/>
    <col min="5637" max="5637" width="10.85546875" style="47" customWidth="1"/>
    <col min="5638" max="5638" width="10.140625" style="47" customWidth="1"/>
    <col min="5639" max="5639" width="25.28515625" style="47" customWidth="1"/>
    <col min="5640" max="5888" width="9.140625" style="47"/>
    <col min="5889" max="5889" width="27.42578125" style="47" customWidth="1"/>
    <col min="5890" max="5890" width="15.42578125" style="47" customWidth="1"/>
    <col min="5891" max="5891" width="16.28515625" style="47" customWidth="1"/>
    <col min="5892" max="5892" width="15" style="47" bestFit="1" customWidth="1"/>
    <col min="5893" max="5893" width="10.85546875" style="47" customWidth="1"/>
    <col min="5894" max="5894" width="10.140625" style="47" customWidth="1"/>
    <col min="5895" max="5895" width="25.28515625" style="47" customWidth="1"/>
    <col min="5896" max="6144" width="9.140625" style="47"/>
    <col min="6145" max="6145" width="27.42578125" style="47" customWidth="1"/>
    <col min="6146" max="6146" width="15.42578125" style="47" customWidth="1"/>
    <col min="6147" max="6147" width="16.28515625" style="47" customWidth="1"/>
    <col min="6148" max="6148" width="15" style="47" bestFit="1" customWidth="1"/>
    <col min="6149" max="6149" width="10.85546875" style="47" customWidth="1"/>
    <col min="6150" max="6150" width="10.140625" style="47" customWidth="1"/>
    <col min="6151" max="6151" width="25.28515625" style="47" customWidth="1"/>
    <col min="6152" max="6400" width="9.140625" style="47"/>
    <col min="6401" max="6401" width="27.42578125" style="47" customWidth="1"/>
    <col min="6402" max="6402" width="15.42578125" style="47" customWidth="1"/>
    <col min="6403" max="6403" width="16.28515625" style="47" customWidth="1"/>
    <col min="6404" max="6404" width="15" style="47" bestFit="1" customWidth="1"/>
    <col min="6405" max="6405" width="10.85546875" style="47" customWidth="1"/>
    <col min="6406" max="6406" width="10.140625" style="47" customWidth="1"/>
    <col min="6407" max="6407" width="25.28515625" style="47" customWidth="1"/>
    <col min="6408" max="6656" width="9.140625" style="47"/>
    <col min="6657" max="6657" width="27.42578125" style="47" customWidth="1"/>
    <col min="6658" max="6658" width="15.42578125" style="47" customWidth="1"/>
    <col min="6659" max="6659" width="16.28515625" style="47" customWidth="1"/>
    <col min="6660" max="6660" width="15" style="47" bestFit="1" customWidth="1"/>
    <col min="6661" max="6661" width="10.85546875" style="47" customWidth="1"/>
    <col min="6662" max="6662" width="10.140625" style="47" customWidth="1"/>
    <col min="6663" max="6663" width="25.28515625" style="47" customWidth="1"/>
    <col min="6664" max="6912" width="9.140625" style="47"/>
    <col min="6913" max="6913" width="27.42578125" style="47" customWidth="1"/>
    <col min="6914" max="6914" width="15.42578125" style="47" customWidth="1"/>
    <col min="6915" max="6915" width="16.28515625" style="47" customWidth="1"/>
    <col min="6916" max="6916" width="15" style="47" bestFit="1" customWidth="1"/>
    <col min="6917" max="6917" width="10.85546875" style="47" customWidth="1"/>
    <col min="6918" max="6918" width="10.140625" style="47" customWidth="1"/>
    <col min="6919" max="6919" width="25.28515625" style="47" customWidth="1"/>
    <col min="6920" max="7168" width="9.140625" style="47"/>
    <col min="7169" max="7169" width="27.42578125" style="47" customWidth="1"/>
    <col min="7170" max="7170" width="15.42578125" style="47" customWidth="1"/>
    <col min="7171" max="7171" width="16.28515625" style="47" customWidth="1"/>
    <col min="7172" max="7172" width="15" style="47" bestFit="1" customWidth="1"/>
    <col min="7173" max="7173" width="10.85546875" style="47" customWidth="1"/>
    <col min="7174" max="7174" width="10.140625" style="47" customWidth="1"/>
    <col min="7175" max="7175" width="25.28515625" style="47" customWidth="1"/>
    <col min="7176" max="7424" width="9.140625" style="47"/>
    <col min="7425" max="7425" width="27.42578125" style="47" customWidth="1"/>
    <col min="7426" max="7426" width="15.42578125" style="47" customWidth="1"/>
    <col min="7427" max="7427" width="16.28515625" style="47" customWidth="1"/>
    <col min="7428" max="7428" width="15" style="47" bestFit="1" customWidth="1"/>
    <col min="7429" max="7429" width="10.85546875" style="47" customWidth="1"/>
    <col min="7430" max="7430" width="10.140625" style="47" customWidth="1"/>
    <col min="7431" max="7431" width="25.28515625" style="47" customWidth="1"/>
    <col min="7432" max="7680" width="9.140625" style="47"/>
    <col min="7681" max="7681" width="27.42578125" style="47" customWidth="1"/>
    <col min="7682" max="7682" width="15.42578125" style="47" customWidth="1"/>
    <col min="7683" max="7683" width="16.28515625" style="47" customWidth="1"/>
    <col min="7684" max="7684" width="15" style="47" bestFit="1" customWidth="1"/>
    <col min="7685" max="7685" width="10.85546875" style="47" customWidth="1"/>
    <col min="7686" max="7686" width="10.140625" style="47" customWidth="1"/>
    <col min="7687" max="7687" width="25.28515625" style="47" customWidth="1"/>
    <col min="7688" max="7936" width="9.140625" style="47"/>
    <col min="7937" max="7937" width="27.42578125" style="47" customWidth="1"/>
    <col min="7938" max="7938" width="15.42578125" style="47" customWidth="1"/>
    <col min="7939" max="7939" width="16.28515625" style="47" customWidth="1"/>
    <col min="7940" max="7940" width="15" style="47" bestFit="1" customWidth="1"/>
    <col min="7941" max="7941" width="10.85546875" style="47" customWidth="1"/>
    <col min="7942" max="7942" width="10.140625" style="47" customWidth="1"/>
    <col min="7943" max="7943" width="25.28515625" style="47" customWidth="1"/>
    <col min="7944" max="8192" width="9.140625" style="47"/>
    <col min="8193" max="8193" width="27.42578125" style="47" customWidth="1"/>
    <col min="8194" max="8194" width="15.42578125" style="47" customWidth="1"/>
    <col min="8195" max="8195" width="16.28515625" style="47" customWidth="1"/>
    <col min="8196" max="8196" width="15" style="47" bestFit="1" customWidth="1"/>
    <col min="8197" max="8197" width="10.85546875" style="47" customWidth="1"/>
    <col min="8198" max="8198" width="10.140625" style="47" customWidth="1"/>
    <col min="8199" max="8199" width="25.28515625" style="47" customWidth="1"/>
    <col min="8200" max="8448" width="9.140625" style="47"/>
    <col min="8449" max="8449" width="27.42578125" style="47" customWidth="1"/>
    <col min="8450" max="8450" width="15.42578125" style="47" customWidth="1"/>
    <col min="8451" max="8451" width="16.28515625" style="47" customWidth="1"/>
    <col min="8452" max="8452" width="15" style="47" bestFit="1" customWidth="1"/>
    <col min="8453" max="8453" width="10.85546875" style="47" customWidth="1"/>
    <col min="8454" max="8454" width="10.140625" style="47" customWidth="1"/>
    <col min="8455" max="8455" width="25.28515625" style="47" customWidth="1"/>
    <col min="8456" max="8704" width="9.140625" style="47"/>
    <col min="8705" max="8705" width="27.42578125" style="47" customWidth="1"/>
    <col min="8706" max="8706" width="15.42578125" style="47" customWidth="1"/>
    <col min="8707" max="8707" width="16.28515625" style="47" customWidth="1"/>
    <col min="8708" max="8708" width="15" style="47" bestFit="1" customWidth="1"/>
    <col min="8709" max="8709" width="10.85546875" style="47" customWidth="1"/>
    <col min="8710" max="8710" width="10.140625" style="47" customWidth="1"/>
    <col min="8711" max="8711" width="25.28515625" style="47" customWidth="1"/>
    <col min="8712" max="8960" width="9.140625" style="47"/>
    <col min="8961" max="8961" width="27.42578125" style="47" customWidth="1"/>
    <col min="8962" max="8962" width="15.42578125" style="47" customWidth="1"/>
    <col min="8963" max="8963" width="16.28515625" style="47" customWidth="1"/>
    <col min="8964" max="8964" width="15" style="47" bestFit="1" customWidth="1"/>
    <col min="8965" max="8965" width="10.85546875" style="47" customWidth="1"/>
    <col min="8966" max="8966" width="10.140625" style="47" customWidth="1"/>
    <col min="8967" max="8967" width="25.28515625" style="47" customWidth="1"/>
    <col min="8968" max="9216" width="9.140625" style="47"/>
    <col min="9217" max="9217" width="27.42578125" style="47" customWidth="1"/>
    <col min="9218" max="9218" width="15.42578125" style="47" customWidth="1"/>
    <col min="9219" max="9219" width="16.28515625" style="47" customWidth="1"/>
    <col min="9220" max="9220" width="15" style="47" bestFit="1" customWidth="1"/>
    <col min="9221" max="9221" width="10.85546875" style="47" customWidth="1"/>
    <col min="9222" max="9222" width="10.140625" style="47" customWidth="1"/>
    <col min="9223" max="9223" width="25.28515625" style="47" customWidth="1"/>
    <col min="9224" max="9472" width="9.140625" style="47"/>
    <col min="9473" max="9473" width="27.42578125" style="47" customWidth="1"/>
    <col min="9474" max="9474" width="15.42578125" style="47" customWidth="1"/>
    <col min="9475" max="9475" width="16.28515625" style="47" customWidth="1"/>
    <col min="9476" max="9476" width="15" style="47" bestFit="1" customWidth="1"/>
    <col min="9477" max="9477" width="10.85546875" style="47" customWidth="1"/>
    <col min="9478" max="9478" width="10.140625" style="47" customWidth="1"/>
    <col min="9479" max="9479" width="25.28515625" style="47" customWidth="1"/>
    <col min="9480" max="9728" width="9.140625" style="47"/>
    <col min="9729" max="9729" width="27.42578125" style="47" customWidth="1"/>
    <col min="9730" max="9730" width="15.42578125" style="47" customWidth="1"/>
    <col min="9731" max="9731" width="16.28515625" style="47" customWidth="1"/>
    <col min="9732" max="9732" width="15" style="47" bestFit="1" customWidth="1"/>
    <col min="9733" max="9733" width="10.85546875" style="47" customWidth="1"/>
    <col min="9734" max="9734" width="10.140625" style="47" customWidth="1"/>
    <col min="9735" max="9735" width="25.28515625" style="47" customWidth="1"/>
    <col min="9736" max="9984" width="9.140625" style="47"/>
    <col min="9985" max="9985" width="27.42578125" style="47" customWidth="1"/>
    <col min="9986" max="9986" width="15.42578125" style="47" customWidth="1"/>
    <col min="9987" max="9987" width="16.28515625" style="47" customWidth="1"/>
    <col min="9988" max="9988" width="15" style="47" bestFit="1" customWidth="1"/>
    <col min="9989" max="9989" width="10.85546875" style="47" customWidth="1"/>
    <col min="9990" max="9990" width="10.140625" style="47" customWidth="1"/>
    <col min="9991" max="9991" width="25.28515625" style="47" customWidth="1"/>
    <col min="9992" max="10240" width="9.140625" style="47"/>
    <col min="10241" max="10241" width="27.42578125" style="47" customWidth="1"/>
    <col min="10242" max="10242" width="15.42578125" style="47" customWidth="1"/>
    <col min="10243" max="10243" width="16.28515625" style="47" customWidth="1"/>
    <col min="10244" max="10244" width="15" style="47" bestFit="1" customWidth="1"/>
    <col min="10245" max="10245" width="10.85546875" style="47" customWidth="1"/>
    <col min="10246" max="10246" width="10.140625" style="47" customWidth="1"/>
    <col min="10247" max="10247" width="25.28515625" style="47" customWidth="1"/>
    <col min="10248" max="10496" width="9.140625" style="47"/>
    <col min="10497" max="10497" width="27.42578125" style="47" customWidth="1"/>
    <col min="10498" max="10498" width="15.42578125" style="47" customWidth="1"/>
    <col min="10499" max="10499" width="16.28515625" style="47" customWidth="1"/>
    <col min="10500" max="10500" width="15" style="47" bestFit="1" customWidth="1"/>
    <col min="10501" max="10501" width="10.85546875" style="47" customWidth="1"/>
    <col min="10502" max="10502" width="10.140625" style="47" customWidth="1"/>
    <col min="10503" max="10503" width="25.28515625" style="47" customWidth="1"/>
    <col min="10504" max="10752" width="9.140625" style="47"/>
    <col min="10753" max="10753" width="27.42578125" style="47" customWidth="1"/>
    <col min="10754" max="10754" width="15.42578125" style="47" customWidth="1"/>
    <col min="10755" max="10755" width="16.28515625" style="47" customWidth="1"/>
    <col min="10756" max="10756" width="15" style="47" bestFit="1" customWidth="1"/>
    <col min="10757" max="10757" width="10.85546875" style="47" customWidth="1"/>
    <col min="10758" max="10758" width="10.140625" style="47" customWidth="1"/>
    <col min="10759" max="10759" width="25.28515625" style="47" customWidth="1"/>
    <col min="10760" max="11008" width="9.140625" style="47"/>
    <col min="11009" max="11009" width="27.42578125" style="47" customWidth="1"/>
    <col min="11010" max="11010" width="15.42578125" style="47" customWidth="1"/>
    <col min="11011" max="11011" width="16.28515625" style="47" customWidth="1"/>
    <col min="11012" max="11012" width="15" style="47" bestFit="1" customWidth="1"/>
    <col min="11013" max="11013" width="10.85546875" style="47" customWidth="1"/>
    <col min="11014" max="11014" width="10.140625" style="47" customWidth="1"/>
    <col min="11015" max="11015" width="25.28515625" style="47" customWidth="1"/>
    <col min="11016" max="11264" width="9.140625" style="47"/>
    <col min="11265" max="11265" width="27.42578125" style="47" customWidth="1"/>
    <col min="11266" max="11266" width="15.42578125" style="47" customWidth="1"/>
    <col min="11267" max="11267" width="16.28515625" style="47" customWidth="1"/>
    <col min="11268" max="11268" width="15" style="47" bestFit="1" customWidth="1"/>
    <col min="11269" max="11269" width="10.85546875" style="47" customWidth="1"/>
    <col min="11270" max="11270" width="10.140625" style="47" customWidth="1"/>
    <col min="11271" max="11271" width="25.28515625" style="47" customWidth="1"/>
    <col min="11272" max="11520" width="9.140625" style="47"/>
    <col min="11521" max="11521" width="27.42578125" style="47" customWidth="1"/>
    <col min="11522" max="11522" width="15.42578125" style="47" customWidth="1"/>
    <col min="11523" max="11523" width="16.28515625" style="47" customWidth="1"/>
    <col min="11524" max="11524" width="15" style="47" bestFit="1" customWidth="1"/>
    <col min="11525" max="11525" width="10.85546875" style="47" customWidth="1"/>
    <col min="11526" max="11526" width="10.140625" style="47" customWidth="1"/>
    <col min="11527" max="11527" width="25.28515625" style="47" customWidth="1"/>
    <col min="11528" max="11776" width="9.140625" style="47"/>
    <col min="11777" max="11777" width="27.42578125" style="47" customWidth="1"/>
    <col min="11778" max="11778" width="15.42578125" style="47" customWidth="1"/>
    <col min="11779" max="11779" width="16.28515625" style="47" customWidth="1"/>
    <col min="11780" max="11780" width="15" style="47" bestFit="1" customWidth="1"/>
    <col min="11781" max="11781" width="10.85546875" style="47" customWidth="1"/>
    <col min="11782" max="11782" width="10.140625" style="47" customWidth="1"/>
    <col min="11783" max="11783" width="25.28515625" style="47" customWidth="1"/>
    <col min="11784" max="12032" width="9.140625" style="47"/>
    <col min="12033" max="12033" width="27.42578125" style="47" customWidth="1"/>
    <col min="12034" max="12034" width="15.42578125" style="47" customWidth="1"/>
    <col min="12035" max="12035" width="16.28515625" style="47" customWidth="1"/>
    <col min="12036" max="12036" width="15" style="47" bestFit="1" customWidth="1"/>
    <col min="12037" max="12037" width="10.85546875" style="47" customWidth="1"/>
    <col min="12038" max="12038" width="10.140625" style="47" customWidth="1"/>
    <col min="12039" max="12039" width="25.28515625" style="47" customWidth="1"/>
    <col min="12040" max="12288" width="9.140625" style="47"/>
    <col min="12289" max="12289" width="27.42578125" style="47" customWidth="1"/>
    <col min="12290" max="12290" width="15.42578125" style="47" customWidth="1"/>
    <col min="12291" max="12291" width="16.28515625" style="47" customWidth="1"/>
    <col min="12292" max="12292" width="15" style="47" bestFit="1" customWidth="1"/>
    <col min="12293" max="12293" width="10.85546875" style="47" customWidth="1"/>
    <col min="12294" max="12294" width="10.140625" style="47" customWidth="1"/>
    <col min="12295" max="12295" width="25.28515625" style="47" customWidth="1"/>
    <col min="12296" max="12544" width="9.140625" style="47"/>
    <col min="12545" max="12545" width="27.42578125" style="47" customWidth="1"/>
    <col min="12546" max="12546" width="15.42578125" style="47" customWidth="1"/>
    <col min="12547" max="12547" width="16.28515625" style="47" customWidth="1"/>
    <col min="12548" max="12548" width="15" style="47" bestFit="1" customWidth="1"/>
    <col min="12549" max="12549" width="10.85546875" style="47" customWidth="1"/>
    <col min="12550" max="12550" width="10.140625" style="47" customWidth="1"/>
    <col min="12551" max="12551" width="25.28515625" style="47" customWidth="1"/>
    <col min="12552" max="12800" width="9.140625" style="47"/>
    <col min="12801" max="12801" width="27.42578125" style="47" customWidth="1"/>
    <col min="12802" max="12802" width="15.42578125" style="47" customWidth="1"/>
    <col min="12803" max="12803" width="16.28515625" style="47" customWidth="1"/>
    <col min="12804" max="12804" width="15" style="47" bestFit="1" customWidth="1"/>
    <col min="12805" max="12805" width="10.85546875" style="47" customWidth="1"/>
    <col min="12806" max="12806" width="10.140625" style="47" customWidth="1"/>
    <col min="12807" max="12807" width="25.28515625" style="47" customWidth="1"/>
    <col min="12808" max="13056" width="9.140625" style="47"/>
    <col min="13057" max="13057" width="27.42578125" style="47" customWidth="1"/>
    <col min="13058" max="13058" width="15.42578125" style="47" customWidth="1"/>
    <col min="13059" max="13059" width="16.28515625" style="47" customWidth="1"/>
    <col min="13060" max="13060" width="15" style="47" bestFit="1" customWidth="1"/>
    <col min="13061" max="13061" width="10.85546875" style="47" customWidth="1"/>
    <col min="13062" max="13062" width="10.140625" style="47" customWidth="1"/>
    <col min="13063" max="13063" width="25.28515625" style="47" customWidth="1"/>
    <col min="13064" max="13312" width="9.140625" style="47"/>
    <col min="13313" max="13313" width="27.42578125" style="47" customWidth="1"/>
    <col min="13314" max="13314" width="15.42578125" style="47" customWidth="1"/>
    <col min="13315" max="13315" width="16.28515625" style="47" customWidth="1"/>
    <col min="13316" max="13316" width="15" style="47" bestFit="1" customWidth="1"/>
    <col min="13317" max="13317" width="10.85546875" style="47" customWidth="1"/>
    <col min="13318" max="13318" width="10.140625" style="47" customWidth="1"/>
    <col min="13319" max="13319" width="25.28515625" style="47" customWidth="1"/>
    <col min="13320" max="13568" width="9.140625" style="47"/>
    <col min="13569" max="13569" width="27.42578125" style="47" customWidth="1"/>
    <col min="13570" max="13570" width="15.42578125" style="47" customWidth="1"/>
    <col min="13571" max="13571" width="16.28515625" style="47" customWidth="1"/>
    <col min="13572" max="13572" width="15" style="47" bestFit="1" customWidth="1"/>
    <col min="13573" max="13573" width="10.85546875" style="47" customWidth="1"/>
    <col min="13574" max="13574" width="10.140625" style="47" customWidth="1"/>
    <col min="13575" max="13575" width="25.28515625" style="47" customWidth="1"/>
    <col min="13576" max="13824" width="9.140625" style="47"/>
    <col min="13825" max="13825" width="27.42578125" style="47" customWidth="1"/>
    <col min="13826" max="13826" width="15.42578125" style="47" customWidth="1"/>
    <col min="13827" max="13827" width="16.28515625" style="47" customWidth="1"/>
    <col min="13828" max="13828" width="15" style="47" bestFit="1" customWidth="1"/>
    <col min="13829" max="13829" width="10.85546875" style="47" customWidth="1"/>
    <col min="13830" max="13830" width="10.140625" style="47" customWidth="1"/>
    <col min="13831" max="13831" width="25.28515625" style="47" customWidth="1"/>
    <col min="13832" max="14080" width="9.140625" style="47"/>
    <col min="14081" max="14081" width="27.42578125" style="47" customWidth="1"/>
    <col min="14082" max="14082" width="15.42578125" style="47" customWidth="1"/>
    <col min="14083" max="14083" width="16.28515625" style="47" customWidth="1"/>
    <col min="14084" max="14084" width="15" style="47" bestFit="1" customWidth="1"/>
    <col min="14085" max="14085" width="10.85546875" style="47" customWidth="1"/>
    <col min="14086" max="14086" width="10.140625" style="47" customWidth="1"/>
    <col min="14087" max="14087" width="25.28515625" style="47" customWidth="1"/>
    <col min="14088" max="14336" width="9.140625" style="47"/>
    <col min="14337" max="14337" width="27.42578125" style="47" customWidth="1"/>
    <col min="14338" max="14338" width="15.42578125" style="47" customWidth="1"/>
    <col min="14339" max="14339" width="16.28515625" style="47" customWidth="1"/>
    <col min="14340" max="14340" width="15" style="47" bestFit="1" customWidth="1"/>
    <col min="14341" max="14341" width="10.85546875" style="47" customWidth="1"/>
    <col min="14342" max="14342" width="10.140625" style="47" customWidth="1"/>
    <col min="14343" max="14343" width="25.28515625" style="47" customWidth="1"/>
    <col min="14344" max="14592" width="9.140625" style="47"/>
    <col min="14593" max="14593" width="27.42578125" style="47" customWidth="1"/>
    <col min="14594" max="14594" width="15.42578125" style="47" customWidth="1"/>
    <col min="14595" max="14595" width="16.28515625" style="47" customWidth="1"/>
    <col min="14596" max="14596" width="15" style="47" bestFit="1" customWidth="1"/>
    <col min="14597" max="14597" width="10.85546875" style="47" customWidth="1"/>
    <col min="14598" max="14598" width="10.140625" style="47" customWidth="1"/>
    <col min="14599" max="14599" width="25.28515625" style="47" customWidth="1"/>
    <col min="14600" max="14848" width="9.140625" style="47"/>
    <col min="14849" max="14849" width="27.42578125" style="47" customWidth="1"/>
    <col min="14850" max="14850" width="15.42578125" style="47" customWidth="1"/>
    <col min="14851" max="14851" width="16.28515625" style="47" customWidth="1"/>
    <col min="14852" max="14852" width="15" style="47" bestFit="1" customWidth="1"/>
    <col min="14853" max="14853" width="10.85546875" style="47" customWidth="1"/>
    <col min="14854" max="14854" width="10.140625" style="47" customWidth="1"/>
    <col min="14855" max="14855" width="25.28515625" style="47" customWidth="1"/>
    <col min="14856" max="15104" width="9.140625" style="47"/>
    <col min="15105" max="15105" width="27.42578125" style="47" customWidth="1"/>
    <col min="15106" max="15106" width="15.42578125" style="47" customWidth="1"/>
    <col min="15107" max="15107" width="16.28515625" style="47" customWidth="1"/>
    <col min="15108" max="15108" width="15" style="47" bestFit="1" customWidth="1"/>
    <col min="15109" max="15109" width="10.85546875" style="47" customWidth="1"/>
    <col min="15110" max="15110" width="10.140625" style="47" customWidth="1"/>
    <col min="15111" max="15111" width="25.28515625" style="47" customWidth="1"/>
    <col min="15112" max="15360" width="9.140625" style="47"/>
    <col min="15361" max="15361" width="27.42578125" style="47" customWidth="1"/>
    <col min="15362" max="15362" width="15.42578125" style="47" customWidth="1"/>
    <col min="15363" max="15363" width="16.28515625" style="47" customWidth="1"/>
    <col min="15364" max="15364" width="15" style="47" bestFit="1" customWidth="1"/>
    <col min="15365" max="15365" width="10.85546875" style="47" customWidth="1"/>
    <col min="15366" max="15366" width="10.140625" style="47" customWidth="1"/>
    <col min="15367" max="15367" width="25.28515625" style="47" customWidth="1"/>
    <col min="15368" max="15616" width="9.140625" style="47"/>
    <col min="15617" max="15617" width="27.42578125" style="47" customWidth="1"/>
    <col min="15618" max="15618" width="15.42578125" style="47" customWidth="1"/>
    <col min="15619" max="15619" width="16.28515625" style="47" customWidth="1"/>
    <col min="15620" max="15620" width="15" style="47" bestFit="1" customWidth="1"/>
    <col min="15621" max="15621" width="10.85546875" style="47" customWidth="1"/>
    <col min="15622" max="15622" width="10.140625" style="47" customWidth="1"/>
    <col min="15623" max="15623" width="25.28515625" style="47" customWidth="1"/>
    <col min="15624" max="15872" width="9.140625" style="47"/>
    <col min="15873" max="15873" width="27.42578125" style="47" customWidth="1"/>
    <col min="15874" max="15874" width="15.42578125" style="47" customWidth="1"/>
    <col min="15875" max="15875" width="16.28515625" style="47" customWidth="1"/>
    <col min="15876" max="15876" width="15" style="47" bestFit="1" customWidth="1"/>
    <col min="15877" max="15877" width="10.85546875" style="47" customWidth="1"/>
    <col min="15878" max="15878" width="10.140625" style="47" customWidth="1"/>
    <col min="15879" max="15879" width="25.28515625" style="47" customWidth="1"/>
    <col min="15880" max="16128" width="9.140625" style="47"/>
    <col min="16129" max="16129" width="27.42578125" style="47" customWidth="1"/>
    <col min="16130" max="16130" width="15.42578125" style="47" customWidth="1"/>
    <col min="16131" max="16131" width="16.28515625" style="47" customWidth="1"/>
    <col min="16132" max="16132" width="15" style="47" bestFit="1" customWidth="1"/>
    <col min="16133" max="16133" width="10.85546875" style="47" customWidth="1"/>
    <col min="16134" max="16134" width="10.140625" style="47" customWidth="1"/>
    <col min="16135" max="16135" width="25.28515625" style="47" customWidth="1"/>
    <col min="16136" max="16384" width="9.140625" style="47"/>
  </cols>
  <sheetData>
    <row r="1" spans="1:8" x14ac:dyDescent="0.25">
      <c r="A1" s="1" t="s">
        <v>0</v>
      </c>
      <c r="B1" s="1"/>
      <c r="C1" s="2"/>
      <c r="D1" s="2"/>
      <c r="E1" s="1"/>
      <c r="F1" s="3"/>
    </row>
    <row r="2" spans="1:8" x14ac:dyDescent="0.25">
      <c r="A2" s="4" t="s">
        <v>1</v>
      </c>
      <c r="B2" s="5"/>
      <c r="C2" s="6"/>
      <c r="D2" s="6"/>
      <c r="E2" s="3"/>
      <c r="F2" s="3"/>
    </row>
    <row r="3" spans="1:8" x14ac:dyDescent="0.25">
      <c r="A3" s="7"/>
      <c r="B3" s="7"/>
      <c r="C3" s="8"/>
      <c r="D3" s="8"/>
      <c r="E3" s="9"/>
      <c r="F3" s="9"/>
    </row>
    <row r="4" spans="1:8" x14ac:dyDescent="0.25">
      <c r="A4" s="10" t="s">
        <v>2</v>
      </c>
      <c r="B4" s="59" t="s">
        <v>66</v>
      </c>
      <c r="C4" s="62" t="s">
        <v>69</v>
      </c>
      <c r="D4" s="59" t="s">
        <v>68</v>
      </c>
      <c r="E4" s="65" t="s">
        <v>3</v>
      </c>
      <c r="F4" s="66"/>
      <c r="G4" s="48"/>
    </row>
    <row r="5" spans="1:8" x14ac:dyDescent="0.25">
      <c r="A5" s="11"/>
      <c r="B5" s="60"/>
      <c r="C5" s="63"/>
      <c r="D5" s="60"/>
      <c r="E5" s="67" t="s">
        <v>4</v>
      </c>
      <c r="F5" s="68"/>
    </row>
    <row r="6" spans="1:8" x14ac:dyDescent="0.25">
      <c r="A6" s="11"/>
      <c r="B6" s="60"/>
      <c r="C6" s="63"/>
      <c r="D6" s="60"/>
      <c r="E6" s="12" t="s">
        <v>67</v>
      </c>
      <c r="F6" s="12" t="s">
        <v>68</v>
      </c>
    </row>
    <row r="7" spans="1:8" x14ac:dyDescent="0.25">
      <c r="A7" s="13"/>
      <c r="B7" s="61"/>
      <c r="C7" s="64"/>
      <c r="D7" s="61"/>
      <c r="E7" s="14" t="s">
        <v>66</v>
      </c>
      <c r="F7" s="14" t="s">
        <v>67</v>
      </c>
      <c r="G7" s="49"/>
    </row>
    <row r="8" spans="1:8" x14ac:dyDescent="0.25">
      <c r="A8" s="15"/>
      <c r="B8" s="16"/>
      <c r="C8" s="17"/>
      <c r="D8" s="17"/>
      <c r="E8" s="16"/>
      <c r="F8" s="18"/>
    </row>
    <row r="9" spans="1:8" x14ac:dyDescent="0.25">
      <c r="A9" s="50"/>
      <c r="B9" s="56" t="s">
        <v>5</v>
      </c>
      <c r="C9" s="57"/>
      <c r="D9" s="57"/>
      <c r="E9" s="57"/>
      <c r="F9" s="58"/>
    </row>
    <row r="10" spans="1:8" x14ac:dyDescent="0.25">
      <c r="A10" s="50"/>
      <c r="B10" s="69" t="s">
        <v>6</v>
      </c>
      <c r="C10" s="70"/>
      <c r="D10" s="70"/>
      <c r="E10" s="70"/>
      <c r="F10" s="71"/>
    </row>
    <row r="11" spans="1:8" x14ac:dyDescent="0.25">
      <c r="A11" s="15"/>
      <c r="B11" s="16"/>
      <c r="D11" s="17"/>
      <c r="E11" s="16"/>
      <c r="F11" s="18"/>
    </row>
    <row r="12" spans="1:8" s="25" customFormat="1" ht="13.5" x14ac:dyDescent="0.25">
      <c r="A12" s="19" t="s">
        <v>7</v>
      </c>
      <c r="B12" s="20">
        <v>199134</v>
      </c>
      <c r="C12" s="21">
        <v>188302.2</v>
      </c>
      <c r="D12" s="21">
        <v>183600</v>
      </c>
      <c r="E12" s="22">
        <f>C12/B12*100</f>
        <v>94.560547169242824</v>
      </c>
      <c r="F12" s="23">
        <f>D12/C12*100</f>
        <v>97.502843832945118</v>
      </c>
      <c r="G12" s="24" t="s">
        <v>8</v>
      </c>
      <c r="H12" s="46"/>
    </row>
    <row r="13" spans="1:8" x14ac:dyDescent="0.25">
      <c r="A13" s="19"/>
      <c r="B13" s="26"/>
      <c r="C13" s="26"/>
      <c r="D13" s="27"/>
      <c r="E13" s="22"/>
      <c r="F13" s="23"/>
    </row>
    <row r="14" spans="1:8" s="25" customFormat="1" ht="13.5" x14ac:dyDescent="0.25">
      <c r="A14" s="19" t="s">
        <v>9</v>
      </c>
      <c r="B14" s="21">
        <v>86752.6</v>
      </c>
      <c r="C14" s="21">
        <v>81469.5</v>
      </c>
      <c r="D14" s="21">
        <v>79299.8</v>
      </c>
      <c r="E14" s="22">
        <f t="shared" ref="E14:F20" si="0">C14/B14*100</f>
        <v>93.910153701445253</v>
      </c>
      <c r="F14" s="23">
        <f t="shared" si="0"/>
        <v>97.336794751410039</v>
      </c>
      <c r="G14" s="28" t="s">
        <v>10</v>
      </c>
      <c r="H14" s="46"/>
    </row>
    <row r="15" spans="1:8" x14ac:dyDescent="0.25">
      <c r="A15" s="19"/>
      <c r="B15" s="21"/>
      <c r="C15" s="26"/>
      <c r="D15" s="26"/>
      <c r="E15" s="22"/>
      <c r="F15" s="23"/>
      <c r="H15" s="52"/>
    </row>
    <row r="16" spans="1:8" s="25" customFormat="1" ht="13.5" x14ac:dyDescent="0.25">
      <c r="A16" s="19" t="s">
        <v>11</v>
      </c>
      <c r="B16" s="21">
        <v>4903.8</v>
      </c>
      <c r="C16" s="21">
        <v>4726.6000000000004</v>
      </c>
      <c r="D16" s="21">
        <v>6126.9</v>
      </c>
      <c r="E16" s="22">
        <f t="shared" si="0"/>
        <v>96.386475794281992</v>
      </c>
      <c r="F16" s="23">
        <f t="shared" si="0"/>
        <v>129.62594676934793</v>
      </c>
      <c r="G16" s="29" t="s">
        <v>12</v>
      </c>
      <c r="H16" s="46"/>
    </row>
    <row r="17" spans="1:8" x14ac:dyDescent="0.25">
      <c r="A17" s="19"/>
      <c r="B17" s="21"/>
      <c r="C17" s="26"/>
      <c r="D17" s="26"/>
      <c r="E17" s="22"/>
      <c r="F17" s="23"/>
      <c r="H17" s="52"/>
    </row>
    <row r="18" spans="1:8" s="25" customFormat="1" ht="13.5" x14ac:dyDescent="0.25">
      <c r="A18" s="19" t="s">
        <v>13</v>
      </c>
      <c r="B18" s="21">
        <v>42664.1</v>
      </c>
      <c r="C18" s="21">
        <v>40597.699999999997</v>
      </c>
      <c r="D18" s="21">
        <v>39547.199999999997</v>
      </c>
      <c r="E18" s="22">
        <f t="shared" si="0"/>
        <v>95.15658363823448</v>
      </c>
      <c r="F18" s="23">
        <f t="shared" si="0"/>
        <v>97.412414989026473</v>
      </c>
      <c r="G18" s="29" t="s">
        <v>14</v>
      </c>
      <c r="H18" s="46"/>
    </row>
    <row r="19" spans="1:8" x14ac:dyDescent="0.25">
      <c r="A19" s="19"/>
      <c r="B19" s="21"/>
      <c r="C19" s="26"/>
      <c r="D19" s="26"/>
      <c r="E19" s="22"/>
      <c r="F19" s="23"/>
      <c r="H19" s="52"/>
    </row>
    <row r="20" spans="1:8" s="25" customFormat="1" ht="13.5" x14ac:dyDescent="0.25">
      <c r="A20" s="19" t="s">
        <v>15</v>
      </c>
      <c r="B20" s="21">
        <v>64813</v>
      </c>
      <c r="C20" s="21">
        <v>61508.5</v>
      </c>
      <c r="D20" s="21">
        <v>58625.7</v>
      </c>
      <c r="E20" s="22">
        <f t="shared" si="0"/>
        <v>94.901485813031343</v>
      </c>
      <c r="F20" s="23">
        <f t="shared" si="0"/>
        <v>95.313168098718066</v>
      </c>
      <c r="G20" s="29" t="s">
        <v>16</v>
      </c>
      <c r="H20" s="46"/>
    </row>
    <row r="25" spans="1:8" x14ac:dyDescent="0.25">
      <c r="A25" s="30" t="s">
        <v>17</v>
      </c>
      <c r="B25" s="31"/>
      <c r="C25" s="6"/>
      <c r="D25" s="31"/>
      <c r="E25" s="32"/>
      <c r="F25" s="29"/>
    </row>
    <row r="26" spans="1:8" x14ac:dyDescent="0.25">
      <c r="A26" s="33" t="s">
        <v>2</v>
      </c>
      <c r="B26" s="59" t="s">
        <v>66</v>
      </c>
      <c r="C26" s="62" t="s">
        <v>69</v>
      </c>
      <c r="D26" s="59" t="s">
        <v>68</v>
      </c>
      <c r="E26" s="65" t="s">
        <v>3</v>
      </c>
      <c r="F26" s="66"/>
      <c r="G26" s="48"/>
    </row>
    <row r="27" spans="1:8" x14ac:dyDescent="0.25">
      <c r="A27" s="34"/>
      <c r="B27" s="60"/>
      <c r="C27" s="63"/>
      <c r="D27" s="60"/>
      <c r="E27" s="67" t="s">
        <v>4</v>
      </c>
      <c r="F27" s="68"/>
      <c r="G27" s="53"/>
    </row>
    <row r="28" spans="1:8" x14ac:dyDescent="0.25">
      <c r="A28" s="34"/>
      <c r="B28" s="60"/>
      <c r="C28" s="63"/>
      <c r="D28" s="60"/>
      <c r="E28" s="12" t="s">
        <v>67</v>
      </c>
      <c r="F28" s="12" t="s">
        <v>68</v>
      </c>
      <c r="G28" s="53"/>
    </row>
    <row r="29" spans="1:8" x14ac:dyDescent="0.25">
      <c r="A29" s="35"/>
      <c r="B29" s="61"/>
      <c r="C29" s="64"/>
      <c r="D29" s="61"/>
      <c r="E29" s="14" t="s">
        <v>66</v>
      </c>
      <c r="F29" s="14" t="s">
        <v>67</v>
      </c>
      <c r="G29" s="49"/>
    </row>
    <row r="30" spans="1:8" x14ac:dyDescent="0.25">
      <c r="A30" s="36"/>
      <c r="B30" s="32"/>
      <c r="C30" s="31"/>
      <c r="D30" s="31"/>
      <c r="E30" s="32"/>
      <c r="F30" s="37"/>
    </row>
    <row r="31" spans="1:8" x14ac:dyDescent="0.25">
      <c r="A31" s="50"/>
      <c r="B31" s="56" t="s">
        <v>5</v>
      </c>
      <c r="C31" s="57"/>
      <c r="D31" s="57"/>
      <c r="E31" s="57"/>
      <c r="F31" s="58"/>
    </row>
    <row r="32" spans="1:8" x14ac:dyDescent="0.25">
      <c r="A32" s="50"/>
      <c r="B32" s="69" t="s">
        <v>6</v>
      </c>
      <c r="C32" s="70"/>
      <c r="D32" s="70"/>
      <c r="E32" s="70"/>
      <c r="F32" s="71"/>
    </row>
    <row r="33" spans="1:8" x14ac:dyDescent="0.25">
      <c r="A33" s="15"/>
      <c r="B33" s="38"/>
      <c r="C33" s="39"/>
      <c r="E33" s="38"/>
      <c r="F33" s="18"/>
    </row>
    <row r="34" spans="1:8" x14ac:dyDescent="0.25">
      <c r="A34" s="15" t="s">
        <v>18</v>
      </c>
      <c r="B34" s="20">
        <f>19675.4+507</f>
        <v>20182.400000000001</v>
      </c>
      <c r="C34" s="21">
        <f>19018.6+510</f>
        <v>19528.599999999999</v>
      </c>
      <c r="D34" s="21">
        <f>18947.5+378.4</f>
        <v>19325.900000000001</v>
      </c>
      <c r="E34" s="40">
        <f>C34/B34*100</f>
        <v>96.760543840177576</v>
      </c>
      <c r="F34" s="23">
        <f>D34/C34*100</f>
        <v>98.962035168931735</v>
      </c>
      <c r="G34" s="29" t="s">
        <v>19</v>
      </c>
      <c r="H34" s="52"/>
    </row>
    <row r="35" spans="1:8" x14ac:dyDescent="0.25">
      <c r="A35" s="41"/>
      <c r="B35" s="20"/>
      <c r="C35" s="21"/>
      <c r="D35" s="21"/>
      <c r="E35" s="40"/>
      <c r="F35" s="23"/>
    </row>
    <row r="36" spans="1:8" x14ac:dyDescent="0.25">
      <c r="A36" s="15" t="s">
        <v>20</v>
      </c>
      <c r="B36" s="20">
        <v>2142.1999999999998</v>
      </c>
      <c r="C36" s="21">
        <v>2056.1</v>
      </c>
      <c r="D36" s="21">
        <v>2012</v>
      </c>
      <c r="E36" s="40">
        <f t="shared" ref="E36:F80" si="1">C36/B36*100</f>
        <v>95.980767435346849</v>
      </c>
      <c r="F36" s="23">
        <f t="shared" si="1"/>
        <v>97.855162686639758</v>
      </c>
      <c r="G36" s="24" t="s">
        <v>21</v>
      </c>
    </row>
    <row r="37" spans="1:8" x14ac:dyDescent="0.25">
      <c r="A37" s="15"/>
      <c r="B37" s="54"/>
      <c r="C37" s="26"/>
      <c r="D37" s="26"/>
      <c r="E37" s="40"/>
      <c r="F37" s="23"/>
    </row>
    <row r="38" spans="1:8" x14ac:dyDescent="0.25">
      <c r="A38" s="15" t="s">
        <v>22</v>
      </c>
      <c r="B38" s="20">
        <v>9517.2999999999993</v>
      </c>
      <c r="C38" s="21">
        <v>7459</v>
      </c>
      <c r="D38" s="21">
        <v>7222.9</v>
      </c>
      <c r="E38" s="40">
        <f t="shared" si="1"/>
        <v>78.373067991972519</v>
      </c>
      <c r="F38" s="23">
        <f t="shared" si="1"/>
        <v>96.83469633999195</v>
      </c>
      <c r="G38" s="29" t="s">
        <v>23</v>
      </c>
    </row>
    <row r="39" spans="1:8" x14ac:dyDescent="0.25">
      <c r="A39" s="41"/>
      <c r="B39" s="20"/>
      <c r="C39" s="21"/>
      <c r="D39" s="21"/>
      <c r="E39" s="40"/>
      <c r="F39" s="23"/>
    </row>
    <row r="40" spans="1:8" x14ac:dyDescent="0.25">
      <c r="A40" s="15" t="s">
        <v>24</v>
      </c>
      <c r="B40" s="20">
        <v>3046.1</v>
      </c>
      <c r="C40" s="21">
        <v>2914.8</v>
      </c>
      <c r="D40" s="21">
        <v>2963</v>
      </c>
      <c r="E40" s="40">
        <f t="shared" si="1"/>
        <v>95.689570270181562</v>
      </c>
      <c r="F40" s="23">
        <f t="shared" si="1"/>
        <v>101.65362975161246</v>
      </c>
      <c r="G40" s="29" t="s">
        <v>25</v>
      </c>
    </row>
    <row r="41" spans="1:8" x14ac:dyDescent="0.25">
      <c r="A41" s="41"/>
      <c r="B41" s="20"/>
      <c r="C41" s="21"/>
      <c r="D41" s="21"/>
      <c r="E41" s="40"/>
      <c r="F41" s="23"/>
    </row>
    <row r="42" spans="1:8" x14ac:dyDescent="0.25">
      <c r="A42" s="15" t="s">
        <v>26</v>
      </c>
      <c r="B42" s="20">
        <v>5296</v>
      </c>
      <c r="C42" s="21">
        <v>4776.2</v>
      </c>
      <c r="D42" s="21">
        <v>4534.2</v>
      </c>
      <c r="E42" s="40">
        <f t="shared" si="1"/>
        <v>90.185045317220542</v>
      </c>
      <c r="F42" s="23">
        <f t="shared" si="1"/>
        <v>94.933210502072768</v>
      </c>
      <c r="G42" s="29" t="s">
        <v>27</v>
      </c>
    </row>
    <row r="43" spans="1:8" x14ac:dyDescent="0.25">
      <c r="A43" s="15"/>
      <c r="B43" s="20"/>
      <c r="C43" s="21"/>
      <c r="D43" s="21"/>
      <c r="E43" s="40"/>
      <c r="F43" s="23"/>
    </row>
    <row r="44" spans="1:8" x14ac:dyDescent="0.25">
      <c r="A44" s="15" t="s">
        <v>28</v>
      </c>
      <c r="B44" s="20">
        <f>45715.2</f>
        <v>45715.199999999997</v>
      </c>
      <c r="C44" s="21">
        <v>43764.4</v>
      </c>
      <c r="D44" s="21">
        <f>37406.7+4910</f>
        <v>42316.7</v>
      </c>
      <c r="E44" s="40">
        <f t="shared" si="1"/>
        <v>95.732710345793095</v>
      </c>
      <c r="F44" s="23">
        <f t="shared" si="1"/>
        <v>96.692060213324055</v>
      </c>
      <c r="G44" s="24" t="s">
        <v>29</v>
      </c>
      <c r="H44" s="52"/>
    </row>
    <row r="45" spans="1:8" x14ac:dyDescent="0.25">
      <c r="A45" s="15"/>
      <c r="B45" s="20"/>
      <c r="C45" s="21"/>
      <c r="D45" s="21"/>
      <c r="E45" s="40"/>
      <c r="F45" s="23"/>
    </row>
    <row r="46" spans="1:8" x14ac:dyDescent="0.25">
      <c r="A46" s="15" t="s">
        <v>30</v>
      </c>
      <c r="B46" s="20">
        <v>3516</v>
      </c>
      <c r="C46" s="21">
        <v>3857.3</v>
      </c>
      <c r="D46" s="21">
        <v>5168.5</v>
      </c>
      <c r="E46" s="40">
        <f t="shared" si="1"/>
        <v>109.7070534698521</v>
      </c>
      <c r="F46" s="23">
        <f t="shared" si="1"/>
        <v>133.99268918673684</v>
      </c>
      <c r="G46" s="29" t="s">
        <v>31</v>
      </c>
    </row>
    <row r="47" spans="1:8" x14ac:dyDescent="0.25">
      <c r="A47" s="15"/>
      <c r="B47" s="20"/>
      <c r="C47" s="21"/>
      <c r="D47" s="21"/>
      <c r="E47" s="40"/>
      <c r="F47" s="23"/>
    </row>
    <row r="48" spans="1:8" x14ac:dyDescent="0.25">
      <c r="A48" s="15" t="s">
        <v>32</v>
      </c>
      <c r="B48" s="20">
        <v>284</v>
      </c>
      <c r="C48" s="21">
        <v>249</v>
      </c>
      <c r="D48" s="21">
        <v>164.5</v>
      </c>
      <c r="E48" s="40">
        <f t="shared" si="1"/>
        <v>87.676056338028175</v>
      </c>
      <c r="F48" s="23">
        <f t="shared" si="1"/>
        <v>66.064257028112451</v>
      </c>
      <c r="G48" s="29" t="s">
        <v>33</v>
      </c>
      <c r="H48" s="52"/>
    </row>
    <row r="49" spans="1:8" x14ac:dyDescent="0.25">
      <c r="A49" s="15"/>
      <c r="B49" s="20"/>
      <c r="C49" s="21"/>
      <c r="D49" s="21"/>
      <c r="E49" s="40"/>
      <c r="F49" s="23"/>
      <c r="G49" s="29"/>
    </row>
    <row r="50" spans="1:8" x14ac:dyDescent="0.25">
      <c r="A50" s="15" t="s">
        <v>34</v>
      </c>
      <c r="B50" s="20">
        <v>500.8</v>
      </c>
      <c r="C50" s="21">
        <v>388.7</v>
      </c>
      <c r="D50" s="21">
        <v>450.6</v>
      </c>
      <c r="E50" s="40">
        <f t="shared" si="1"/>
        <v>77.615814696485614</v>
      </c>
      <c r="F50" s="23">
        <f t="shared" si="1"/>
        <v>115.9248777977875</v>
      </c>
      <c r="G50" s="29" t="s">
        <v>35</v>
      </c>
    </row>
    <row r="51" spans="1:8" x14ac:dyDescent="0.25">
      <c r="A51" s="15"/>
      <c r="B51" s="20"/>
      <c r="C51" s="21"/>
      <c r="D51" s="21"/>
      <c r="E51" s="40"/>
      <c r="F51" s="23"/>
    </row>
    <row r="52" spans="1:8" x14ac:dyDescent="0.25">
      <c r="A52" s="15" t="s">
        <v>36</v>
      </c>
      <c r="B52" s="20">
        <f>21628.2+5</f>
        <v>21633.200000000001</v>
      </c>
      <c r="C52" s="21">
        <f>20631.9+2</f>
        <v>20633.900000000001</v>
      </c>
      <c r="D52" s="21">
        <f>20267.9+46</f>
        <v>20313.900000000001</v>
      </c>
      <c r="E52" s="40">
        <f t="shared" si="1"/>
        <v>95.380711129190317</v>
      </c>
      <c r="F52" s="23">
        <f t="shared" si="1"/>
        <v>98.449154062004766</v>
      </c>
      <c r="G52" s="29" t="s">
        <v>37</v>
      </c>
      <c r="H52" s="52"/>
    </row>
    <row r="53" spans="1:8" x14ac:dyDescent="0.25">
      <c r="A53" s="41"/>
      <c r="B53" s="20"/>
      <c r="C53" s="21"/>
      <c r="D53" s="21"/>
      <c r="E53" s="40"/>
      <c r="F53" s="23"/>
    </row>
    <row r="54" spans="1:8" x14ac:dyDescent="0.25">
      <c r="A54" s="15" t="s">
        <v>38</v>
      </c>
      <c r="B54" s="20">
        <v>926</v>
      </c>
      <c r="C54" s="21">
        <v>848.9</v>
      </c>
      <c r="D54" s="21">
        <v>938.8</v>
      </c>
      <c r="E54" s="40">
        <f t="shared" si="1"/>
        <v>91.673866090712735</v>
      </c>
      <c r="F54" s="23">
        <f t="shared" si="1"/>
        <v>110.59017552126281</v>
      </c>
      <c r="G54" s="29" t="s">
        <v>39</v>
      </c>
    </row>
    <row r="55" spans="1:8" x14ac:dyDescent="0.25">
      <c r="A55" s="15"/>
      <c r="B55" s="54"/>
      <c r="C55" s="26"/>
      <c r="D55" s="26"/>
      <c r="E55" s="40"/>
      <c r="F55" s="23"/>
    </row>
    <row r="56" spans="1:8" x14ac:dyDescent="0.25">
      <c r="A56" s="19" t="s">
        <v>40</v>
      </c>
      <c r="B56" s="20">
        <v>3289.6</v>
      </c>
      <c r="C56" s="21">
        <v>3179.3</v>
      </c>
      <c r="D56" s="21">
        <v>3113.9</v>
      </c>
      <c r="E56" s="40">
        <f t="shared" si="1"/>
        <v>96.647008754863819</v>
      </c>
      <c r="F56" s="23">
        <f t="shared" si="1"/>
        <v>97.942943415217186</v>
      </c>
      <c r="G56" s="24" t="s">
        <v>41</v>
      </c>
    </row>
    <row r="57" spans="1:8" x14ac:dyDescent="0.25">
      <c r="A57" s="15"/>
      <c r="B57" s="20"/>
      <c r="C57" s="21"/>
      <c r="D57" s="21"/>
      <c r="E57" s="40"/>
      <c r="F57" s="23"/>
    </row>
    <row r="58" spans="1:8" x14ac:dyDescent="0.25">
      <c r="A58" s="19" t="s">
        <v>42</v>
      </c>
      <c r="B58" s="20">
        <v>976.6</v>
      </c>
      <c r="C58" s="21">
        <v>901.4</v>
      </c>
      <c r="D58" s="21">
        <v>925.9</v>
      </c>
      <c r="E58" s="40">
        <f t="shared" si="1"/>
        <v>92.299815687077611</v>
      </c>
      <c r="F58" s="23">
        <f t="shared" si="1"/>
        <v>102.71799423119592</v>
      </c>
      <c r="G58" s="28" t="s">
        <v>43</v>
      </c>
    </row>
    <row r="59" spans="1:8" x14ac:dyDescent="0.25">
      <c r="A59" s="15"/>
      <c r="B59" s="20"/>
      <c r="C59" s="21"/>
      <c r="D59" s="21"/>
      <c r="E59" s="40"/>
      <c r="F59" s="23"/>
    </row>
    <row r="60" spans="1:8" x14ac:dyDescent="0.25">
      <c r="A60" s="15" t="s">
        <v>44</v>
      </c>
      <c r="B60" s="20">
        <f>3643.1+431.5</f>
        <v>4074.6</v>
      </c>
      <c r="C60" s="21">
        <f>3201.4+451.5</f>
        <v>3652.9</v>
      </c>
      <c r="D60" s="21">
        <f>3174.9+470.4</f>
        <v>3645.3</v>
      </c>
      <c r="E60" s="40">
        <f t="shared" si="1"/>
        <v>89.650517842242181</v>
      </c>
      <c r="F60" s="23">
        <f t="shared" si="1"/>
        <v>99.791946124996571</v>
      </c>
      <c r="G60" s="28" t="s">
        <v>45</v>
      </c>
    </row>
    <row r="61" spans="1:8" x14ac:dyDescent="0.25">
      <c r="A61" s="42"/>
      <c r="B61" s="55"/>
      <c r="C61" s="43"/>
      <c r="D61" s="43"/>
      <c r="E61" s="40"/>
      <c r="F61" s="23"/>
    </row>
    <row r="62" spans="1:8" s="51" customFormat="1" x14ac:dyDescent="0.25">
      <c r="A62" s="44" t="s">
        <v>46</v>
      </c>
      <c r="B62" s="21">
        <f>312.5+223.1</f>
        <v>535.6</v>
      </c>
      <c r="C62" s="21">
        <f>341+226.4</f>
        <v>567.4</v>
      </c>
      <c r="D62" s="21">
        <f>327+238.1</f>
        <v>565.1</v>
      </c>
      <c r="E62" s="40">
        <f t="shared" si="1"/>
        <v>105.93726661687826</v>
      </c>
      <c r="F62" s="23">
        <f t="shared" si="1"/>
        <v>99.594642227705336</v>
      </c>
      <c r="G62" s="29" t="s">
        <v>47</v>
      </c>
    </row>
    <row r="63" spans="1:8" x14ac:dyDescent="0.25">
      <c r="A63" s="15"/>
      <c r="B63" s="20"/>
      <c r="C63" s="21"/>
      <c r="D63" s="21"/>
      <c r="E63" s="40"/>
      <c r="F63" s="23"/>
    </row>
    <row r="64" spans="1:8" x14ac:dyDescent="0.25">
      <c r="A64" s="15" t="s">
        <v>48</v>
      </c>
      <c r="B64" s="20">
        <v>2726.6</v>
      </c>
      <c r="C64" s="21">
        <v>2588.9</v>
      </c>
      <c r="D64" s="21">
        <v>2082.5</v>
      </c>
      <c r="E64" s="40">
        <f t="shared" si="1"/>
        <v>94.949754272720611</v>
      </c>
      <c r="F64" s="23">
        <f t="shared" si="1"/>
        <v>80.439568928888718</v>
      </c>
      <c r="G64" s="28" t="s">
        <v>49</v>
      </c>
    </row>
    <row r="65" spans="1:10" x14ac:dyDescent="0.25">
      <c r="A65" s="15"/>
      <c r="B65" s="20"/>
      <c r="C65" s="21"/>
      <c r="D65" s="21"/>
      <c r="E65" s="40"/>
      <c r="F65" s="23"/>
    </row>
    <row r="66" spans="1:10" x14ac:dyDescent="0.25">
      <c r="A66" s="19" t="s">
        <v>50</v>
      </c>
      <c r="B66" s="20">
        <v>2044.2</v>
      </c>
      <c r="C66" s="21">
        <v>1963.1</v>
      </c>
      <c r="D66" s="21">
        <v>1899.4</v>
      </c>
      <c r="E66" s="40">
        <f t="shared" si="1"/>
        <v>96.032677820174143</v>
      </c>
      <c r="F66" s="23">
        <f t="shared" si="1"/>
        <v>96.755132188884943</v>
      </c>
      <c r="G66" s="29" t="s">
        <v>51</v>
      </c>
      <c r="H66" s="52"/>
    </row>
    <row r="67" spans="1:10" x14ac:dyDescent="0.25">
      <c r="A67" s="15"/>
      <c r="B67" s="20"/>
      <c r="C67" s="21"/>
      <c r="D67" s="21"/>
      <c r="E67" s="40"/>
      <c r="F67" s="23"/>
    </row>
    <row r="68" spans="1:10" x14ac:dyDescent="0.25">
      <c r="A68" s="15" t="s">
        <v>52</v>
      </c>
      <c r="B68" s="20">
        <v>1740.5</v>
      </c>
      <c r="C68" s="21">
        <v>1638.1</v>
      </c>
      <c r="D68" s="21">
        <v>1581.6</v>
      </c>
      <c r="E68" s="40">
        <f t="shared" si="1"/>
        <v>94.116633151393273</v>
      </c>
      <c r="F68" s="23">
        <f t="shared" si="1"/>
        <v>96.550882119528723</v>
      </c>
      <c r="G68" s="29" t="s">
        <v>53</v>
      </c>
    </row>
    <row r="69" spans="1:10" x14ac:dyDescent="0.25">
      <c r="A69" s="15"/>
      <c r="B69" s="20"/>
      <c r="C69" s="21"/>
      <c r="D69" s="21"/>
      <c r="E69" s="40"/>
      <c r="F69" s="23"/>
    </row>
    <row r="70" spans="1:10" x14ac:dyDescent="0.25">
      <c r="A70" s="15" t="s">
        <v>54</v>
      </c>
      <c r="B70" s="20">
        <v>1569.1</v>
      </c>
      <c r="C70" s="21">
        <v>1364.9</v>
      </c>
      <c r="D70" s="21">
        <v>1253</v>
      </c>
      <c r="E70" s="40">
        <f t="shared" si="1"/>
        <v>86.986170416162139</v>
      </c>
      <c r="F70" s="23">
        <f t="shared" si="1"/>
        <v>91.801597186607069</v>
      </c>
      <c r="G70" s="29" t="s">
        <v>55</v>
      </c>
    </row>
    <row r="71" spans="1:10" x14ac:dyDescent="0.25">
      <c r="A71" s="15"/>
      <c r="B71" s="20"/>
      <c r="C71" s="21"/>
      <c r="D71" s="21"/>
      <c r="E71" s="40"/>
      <c r="F71" s="23"/>
    </row>
    <row r="72" spans="1:10" x14ac:dyDescent="0.25">
      <c r="A72" s="15" t="s">
        <v>56</v>
      </c>
      <c r="B72" s="20">
        <v>10143.5</v>
      </c>
      <c r="C72" s="21">
        <v>9641.1</v>
      </c>
      <c r="D72" s="21">
        <v>9715.6</v>
      </c>
      <c r="E72" s="40">
        <f t="shared" si="1"/>
        <v>95.047074481194855</v>
      </c>
      <c r="F72" s="23">
        <f t="shared" si="1"/>
        <v>100.77273340179025</v>
      </c>
      <c r="G72" s="29" t="s">
        <v>57</v>
      </c>
    </row>
    <row r="73" spans="1:10" x14ac:dyDescent="0.25">
      <c r="A73" s="18"/>
      <c r="B73" s="20"/>
      <c r="C73" s="21"/>
      <c r="D73" s="21"/>
      <c r="E73" s="40"/>
      <c r="F73" s="23"/>
    </row>
    <row r="74" spans="1:10" x14ac:dyDescent="0.25">
      <c r="A74" s="15" t="s">
        <v>58</v>
      </c>
      <c r="B74" s="20">
        <v>10747.3</v>
      </c>
      <c r="C74" s="21">
        <v>9983.6</v>
      </c>
      <c r="D74" s="21">
        <v>9639</v>
      </c>
      <c r="E74" s="40">
        <f t="shared" si="1"/>
        <v>92.894029198031149</v>
      </c>
      <c r="F74" s="23">
        <f t="shared" si="1"/>
        <v>96.548339276413316</v>
      </c>
      <c r="G74" s="29" t="s">
        <v>59</v>
      </c>
    </row>
    <row r="75" spans="1:10" x14ac:dyDescent="0.25">
      <c r="A75" s="15"/>
      <c r="B75" s="20"/>
      <c r="C75" s="21"/>
      <c r="D75" s="21"/>
      <c r="E75" s="40"/>
      <c r="F75" s="23"/>
    </row>
    <row r="76" spans="1:10" x14ac:dyDescent="0.25">
      <c r="A76" s="15" t="s">
        <v>60</v>
      </c>
      <c r="B76" s="20">
        <v>26204.9</v>
      </c>
      <c r="C76" s="21">
        <v>25735.3</v>
      </c>
      <c r="D76" s="21">
        <v>21910</v>
      </c>
      <c r="E76" s="40">
        <f t="shared" si="1"/>
        <v>98.207968738670999</v>
      </c>
      <c r="F76" s="23">
        <f t="shared" si="1"/>
        <v>85.135980540347305</v>
      </c>
      <c r="G76" s="28" t="s">
        <v>61</v>
      </c>
      <c r="H76" s="52"/>
      <c r="J76" s="52"/>
    </row>
    <row r="77" spans="1:10" x14ac:dyDescent="0.25">
      <c r="A77" s="15"/>
      <c r="B77" s="20"/>
      <c r="C77" s="21"/>
      <c r="D77" s="21"/>
      <c r="E77" s="40"/>
      <c r="F77" s="23"/>
    </row>
    <row r="78" spans="1:10" x14ac:dyDescent="0.25">
      <c r="A78" s="15" t="s">
        <v>62</v>
      </c>
      <c r="B78" s="20">
        <v>619</v>
      </c>
      <c r="C78" s="21">
        <v>618</v>
      </c>
      <c r="D78" s="21">
        <v>606.1</v>
      </c>
      <c r="E78" s="40">
        <f t="shared" si="1"/>
        <v>99.838449111470112</v>
      </c>
      <c r="F78" s="23">
        <f t="shared" si="1"/>
        <v>98.074433656957936</v>
      </c>
      <c r="G78" s="28" t="s">
        <v>63</v>
      </c>
    </row>
    <row r="79" spans="1:10" x14ac:dyDescent="0.25">
      <c r="A79" s="50"/>
      <c r="B79" s="55"/>
      <c r="C79" s="43"/>
      <c r="D79" s="43"/>
      <c r="E79" s="40"/>
      <c r="F79" s="23"/>
    </row>
    <row r="80" spans="1:10" s="51" customFormat="1" x14ac:dyDescent="0.25">
      <c r="A80" s="15" t="s">
        <v>64</v>
      </c>
      <c r="B80" s="21">
        <v>15576.2</v>
      </c>
      <c r="C80" s="21">
        <v>13150.4</v>
      </c>
      <c r="D80" s="21">
        <v>12111.1</v>
      </c>
      <c r="E80" s="40">
        <f t="shared" si="1"/>
        <v>84.426240032870652</v>
      </c>
      <c r="F80" s="23">
        <f t="shared" si="1"/>
        <v>92.096818347730874</v>
      </c>
      <c r="G80" s="3" t="s">
        <v>65</v>
      </c>
    </row>
    <row r="81" spans="2:6" x14ac:dyDescent="0.25">
      <c r="B81" s="3"/>
      <c r="C81" s="45"/>
      <c r="D81" s="45"/>
      <c r="E81" s="3"/>
      <c r="F81" s="3"/>
    </row>
  </sheetData>
  <mergeCells count="14">
    <mergeCell ref="B31:F31"/>
    <mergeCell ref="B32:F32"/>
    <mergeCell ref="B10:F10"/>
    <mergeCell ref="B26:B29"/>
    <mergeCell ref="C26:C29"/>
    <mergeCell ref="D26:D29"/>
    <mergeCell ref="E26:F26"/>
    <mergeCell ref="E27:F27"/>
    <mergeCell ref="B9:F9"/>
    <mergeCell ref="B4:B7"/>
    <mergeCell ref="C4:C7"/>
    <mergeCell ref="D4:D7"/>
    <mergeCell ref="E4:F4"/>
    <mergeCell ref="E5:F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PO-22.2024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2024-07-24T07:03:48Z</dcterms:modified>
</cp:coreProperties>
</file>